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hine" sheetId="1" r:id="rId1"/>
  </sheets>
  <calcPr calcId="145621"/>
</workbook>
</file>

<file path=xl/calcChain.xml><?xml version="1.0" encoding="utf-8"?>
<calcChain xmlns="http://schemas.openxmlformats.org/spreadsheetml/2006/main">
  <c r="H48" i="1" l="1"/>
  <c r="D44" i="1"/>
  <c r="C43" i="1"/>
  <c r="D43" i="1" s="1"/>
  <c r="D47" i="1" s="1"/>
  <c r="H41" i="1" s="1"/>
  <c r="D39" i="1"/>
  <c r="D38" i="1"/>
  <c r="D37" i="1"/>
  <c r="D36" i="1"/>
  <c r="D35" i="1"/>
  <c r="D40" i="1" s="1"/>
  <c r="H40" i="1" s="1"/>
  <c r="D28" i="1"/>
  <c r="D27" i="1"/>
  <c r="D26" i="1"/>
  <c r="D25" i="1"/>
  <c r="D24" i="1"/>
  <c r="D23" i="1"/>
  <c r="D22" i="1"/>
  <c r="D21" i="1"/>
  <c r="D20" i="1"/>
  <c r="D19" i="1"/>
  <c r="D32" i="1" s="1"/>
  <c r="H39" i="1" s="1"/>
  <c r="D16" i="1"/>
  <c r="H38" i="1" s="1"/>
  <c r="D13" i="1"/>
  <c r="D12" i="1"/>
  <c r="D11" i="1"/>
  <c r="D10" i="1"/>
  <c r="D14" i="1" s="1"/>
  <c r="A1" i="1"/>
  <c r="H36" i="1" l="1"/>
  <c r="H43" i="1" s="1"/>
  <c r="H45" i="1" s="1"/>
  <c r="H49" i="1" s="1"/>
  <c r="H37" i="1"/>
</calcChain>
</file>

<file path=xl/sharedStrings.xml><?xml version="1.0" encoding="utf-8"?>
<sst xmlns="http://schemas.openxmlformats.org/spreadsheetml/2006/main" count="84" uniqueCount="61">
  <si>
    <t>PAYS:</t>
  </si>
  <si>
    <t>Chine</t>
  </si>
  <si>
    <t>Nb jours:</t>
  </si>
  <si>
    <t>Monnaie:</t>
  </si>
  <si>
    <t xml:space="preserve"> Chinese Yuan Renminbi</t>
  </si>
  <si>
    <t>Taux de change (1€=):</t>
  </si>
  <si>
    <t>Ville</t>
  </si>
  <si>
    <t>Hotel</t>
  </si>
  <si>
    <t>Prix/pers (devise)</t>
  </si>
  <si>
    <t>Prix/pers (€)</t>
  </si>
  <si>
    <t>Pekin</t>
  </si>
  <si>
    <t>TienAnMen Sunrise (1 nuit)</t>
  </si>
  <si>
    <t>Courtyard (3 nuits)</t>
  </si>
  <si>
    <t>Simatai</t>
  </si>
  <si>
    <t>Dongpo Inn</t>
  </si>
  <si>
    <t>Logement</t>
  </si>
  <si>
    <t>TOTAL Hotels</t>
  </si>
  <si>
    <t>Repas</t>
  </si>
  <si>
    <t>TOTAL Repas</t>
  </si>
  <si>
    <t>Type</t>
  </si>
  <si>
    <t>Trajet</t>
  </si>
  <si>
    <t>Bus</t>
  </si>
  <si>
    <t>Aéroport - Centre Pekin</t>
  </si>
  <si>
    <t>Metro</t>
  </si>
  <si>
    <t>Prix pour 6 trajets</t>
  </si>
  <si>
    <t>Bus de ville</t>
  </si>
  <si>
    <t>Prix pour 5 trajets</t>
  </si>
  <si>
    <t>Pekin - Erlian</t>
  </si>
  <si>
    <t>Jeep</t>
  </si>
  <si>
    <t>Frontière Chine-Mongolie</t>
  </si>
  <si>
    <t>Erlian - Pekin</t>
  </si>
  <si>
    <t>Prix pour 2 trajets</t>
  </si>
  <si>
    <t>Prix carte transport</t>
  </si>
  <si>
    <t>Taxi</t>
  </si>
  <si>
    <t>Muyin -&gt; Simatai A/R</t>
  </si>
  <si>
    <t>Centre Pekin -&gt; Aeroport</t>
  </si>
  <si>
    <t>Transports</t>
  </si>
  <si>
    <t>TOTAL Transports</t>
  </si>
  <si>
    <t>Excursion</t>
  </si>
  <si>
    <t>Temple du Ciel</t>
  </si>
  <si>
    <t>Coût par jour / personne (€):</t>
  </si>
  <si>
    <t>Temple du Lama</t>
  </si>
  <si>
    <t>Total:</t>
  </si>
  <si>
    <t>Palais d'Eté</t>
  </si>
  <si>
    <t>Logements:</t>
  </si>
  <si>
    <t>Grande Muraille</t>
  </si>
  <si>
    <t>Repas:</t>
  </si>
  <si>
    <t>Cité Interdite</t>
  </si>
  <si>
    <t>Transports:</t>
  </si>
  <si>
    <t>Excursions</t>
  </si>
  <si>
    <t>TOTAL Excursions</t>
  </si>
  <si>
    <t>Excursions:</t>
  </si>
  <si>
    <t>Autres:</t>
  </si>
  <si>
    <t>Courses d'appoint (hygiène)</t>
  </si>
  <si>
    <t xml:space="preserve">Total: </t>
  </si>
  <si>
    <t>Souvenir (cahier)</t>
  </si>
  <si>
    <t xml:space="preserve">Billet Avion Chine - Nepal: </t>
  </si>
  <si>
    <t>Autres</t>
  </si>
  <si>
    <t>TOTAL Autres</t>
  </si>
  <si>
    <t>Prévisionnel</t>
  </si>
  <si>
    <t>05 au 07 Septembre 2012  et du 02 au 08 Octobre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</si>
</sst>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color rgb="FFF5F2E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DEE7"/>
        <bgColor indexed="64"/>
      </patternFill>
    </fill>
    <fill>
      <patternFill patternType="solid">
        <fgColor rgb="FFF5F2E3"/>
        <bgColor indexed="64"/>
      </patternFill>
    </fill>
    <fill>
      <patternFill patternType="solid">
        <fgColor rgb="FFD6D6AD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0066"/>
        <bgColor indexed="64"/>
      </patternFill>
    </fill>
  </fills>
  <borders count="31">
    <border>
      <left/>
      <right/>
      <top/>
      <bottom/>
      <diagonal/>
    </border>
    <border>
      <left style="thick">
        <color rgb="FFD6D6AD"/>
      </left>
      <right/>
      <top style="thick">
        <color rgb="FFD6D6AD"/>
      </top>
      <bottom style="thick">
        <color rgb="FFD6D6AD"/>
      </bottom>
      <diagonal/>
    </border>
    <border>
      <left/>
      <right/>
      <top style="thick">
        <color rgb="FFD6D6AD"/>
      </top>
      <bottom style="thick">
        <color rgb="FFD6D6AD"/>
      </bottom>
      <diagonal/>
    </border>
    <border>
      <left/>
      <right style="thick">
        <color rgb="FFD6D6AD"/>
      </right>
      <top style="thick">
        <color rgb="FFD6D6AD"/>
      </top>
      <bottom style="thick">
        <color rgb="FFD6D6AD"/>
      </bottom>
      <diagonal/>
    </border>
    <border>
      <left style="thick">
        <color rgb="FFD6D6AD"/>
      </left>
      <right/>
      <top style="thick">
        <color rgb="FFD6D6AD"/>
      </top>
      <bottom/>
      <diagonal/>
    </border>
    <border>
      <left/>
      <right/>
      <top style="thick">
        <color rgb="FFD6D6AD"/>
      </top>
      <bottom/>
      <diagonal/>
    </border>
    <border>
      <left/>
      <right style="thick">
        <color rgb="FFD6D6AD"/>
      </right>
      <top style="thick">
        <color rgb="FFD6D6AD"/>
      </top>
      <bottom/>
      <diagonal/>
    </border>
    <border>
      <left style="thick">
        <color rgb="FFD6D6AD"/>
      </left>
      <right/>
      <top/>
      <bottom/>
      <diagonal/>
    </border>
    <border>
      <left/>
      <right style="thick">
        <color rgb="FFD6D6AD"/>
      </right>
      <top/>
      <bottom/>
      <diagonal/>
    </border>
    <border>
      <left style="thick">
        <color rgb="FFD6D6AD"/>
      </left>
      <right/>
      <top/>
      <bottom style="thick">
        <color rgb="FFD6D6AD"/>
      </bottom>
      <diagonal/>
    </border>
    <border>
      <left/>
      <right/>
      <top/>
      <bottom style="thick">
        <color rgb="FFD6D6AD"/>
      </bottom>
      <diagonal/>
    </border>
    <border>
      <left/>
      <right style="thick">
        <color rgb="FFD6D6AD"/>
      </right>
      <top/>
      <bottom style="thick">
        <color rgb="FFD6D6AD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theme="2" tint="-0.499984740745262"/>
      </right>
      <top/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theme="2" tint="-0.499984740745262"/>
      </right>
      <top style="dotted">
        <color indexed="64"/>
      </top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medium">
        <color theme="2" tint="-0.499984740745262"/>
      </bottom>
      <diagonal/>
    </border>
    <border>
      <left/>
      <right/>
      <top style="dotted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dotted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dotted">
        <color indexed="64"/>
      </bottom>
      <diagonal/>
    </border>
    <border>
      <left/>
      <right/>
      <top style="medium">
        <color theme="2" tint="-0.499984740745262"/>
      </top>
      <bottom style="dotted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dotted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/>
    <xf numFmtId="164" fontId="4" fillId="4" borderId="6" xfId="0" applyNumberFormat="1" applyFont="1" applyFill="1" applyBorder="1" applyAlignment="1">
      <alignment horizontal="center"/>
    </xf>
    <xf numFmtId="0" fontId="4" fillId="4" borderId="7" xfId="0" applyFont="1" applyFill="1" applyBorder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164" fontId="4" fillId="4" borderId="8" xfId="0" applyNumberFormat="1" applyFont="1" applyFill="1" applyBorder="1" applyAlignment="1">
      <alignment horizontal="center"/>
    </xf>
    <xf numFmtId="0" fontId="4" fillId="4" borderId="9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/>
    <xf numFmtId="4" fontId="4" fillId="4" borderId="11" xfId="0" applyNumberFormat="1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3" fillId="3" borderId="1" xfId="0" applyFont="1" applyFill="1" applyBorder="1"/>
    <xf numFmtId="164" fontId="3" fillId="3" borderId="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7" fillId="6" borderId="1" xfId="0" applyFont="1" applyFill="1" applyBorder="1"/>
    <xf numFmtId="164" fontId="7" fillId="6" borderId="3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3" fillId="4" borderId="1" xfId="0" applyFont="1" applyFill="1" applyBorder="1"/>
    <xf numFmtId="164" fontId="3" fillId="4" borderId="3" xfId="0" applyNumberFormat="1" applyFont="1" applyFill="1" applyBorder="1" applyAlignment="1">
      <alignment horizontal="center"/>
    </xf>
    <xf numFmtId="0" fontId="3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5" borderId="15" xfId="0" applyFont="1" applyFill="1" applyBorder="1"/>
    <xf numFmtId="0" fontId="3" fillId="5" borderId="16" xfId="0" applyFont="1" applyFill="1" applyBorder="1"/>
    <xf numFmtId="164" fontId="3" fillId="5" borderId="17" xfId="0" applyNumberFormat="1" applyFont="1" applyFill="1" applyBorder="1" applyAlignment="1">
      <alignment horizontal="center"/>
    </xf>
    <xf numFmtId="0" fontId="4" fillId="4" borderId="18" xfId="0" applyFont="1" applyFill="1" applyBorder="1"/>
    <xf numFmtId="0" fontId="4" fillId="4" borderId="19" xfId="0" applyFont="1" applyFill="1" applyBorder="1" applyAlignment="1">
      <alignment horizontal="right"/>
    </xf>
    <xf numFmtId="2" fontId="4" fillId="4" borderId="20" xfId="0" applyNumberFormat="1" applyFont="1" applyFill="1" applyBorder="1" applyAlignment="1">
      <alignment horizontal="left"/>
    </xf>
    <xf numFmtId="0" fontId="4" fillId="4" borderId="21" xfId="0" applyFont="1" applyFill="1" applyBorder="1"/>
    <xf numFmtId="0" fontId="4" fillId="4" borderId="22" xfId="0" applyFont="1" applyFill="1" applyBorder="1" applyAlignment="1">
      <alignment horizontal="right"/>
    </xf>
    <xf numFmtId="2" fontId="4" fillId="4" borderId="23" xfId="0" applyNumberFormat="1" applyFont="1" applyFill="1" applyBorder="1" applyAlignment="1">
      <alignment horizontal="left"/>
    </xf>
    <xf numFmtId="0" fontId="3" fillId="5" borderId="1" xfId="0" applyFont="1" applyFill="1" applyBorder="1"/>
    <xf numFmtId="2" fontId="3" fillId="5" borderId="3" xfId="0" applyNumberFormat="1" applyFont="1" applyFill="1" applyBorder="1" applyAlignment="1">
      <alignment horizontal="center"/>
    </xf>
    <xf numFmtId="0" fontId="4" fillId="4" borderId="22" xfId="0" applyFont="1" applyFill="1" applyBorder="1"/>
    <xf numFmtId="0" fontId="4" fillId="4" borderId="24" xfId="0" applyFont="1" applyFill="1" applyBorder="1"/>
    <xf numFmtId="0" fontId="4" fillId="4" borderId="25" xfId="0" applyFont="1" applyFill="1" applyBorder="1" applyAlignment="1">
      <alignment horizontal="right"/>
    </xf>
    <xf numFmtId="2" fontId="4" fillId="4" borderId="26" xfId="0" applyNumberFormat="1" applyFont="1" applyFill="1" applyBorder="1" applyAlignment="1">
      <alignment horizontal="left"/>
    </xf>
    <xf numFmtId="0" fontId="4" fillId="4" borderId="27" xfId="0" applyFont="1" applyFill="1" applyBorder="1"/>
    <xf numFmtId="0" fontId="4" fillId="4" borderId="28" xfId="0" applyFont="1" applyFill="1" applyBorder="1" applyAlignment="1">
      <alignment horizontal="right"/>
    </xf>
    <xf numFmtId="2" fontId="4" fillId="4" borderId="29" xfId="0" applyNumberFormat="1" applyFont="1" applyFill="1" applyBorder="1" applyAlignment="1">
      <alignment horizontal="left"/>
    </xf>
    <xf numFmtId="0" fontId="4" fillId="4" borderId="8" xfId="0" applyFont="1" applyFill="1" applyBorder="1" applyAlignment="1">
      <alignment horizontal="center"/>
    </xf>
    <xf numFmtId="2" fontId="3" fillId="5" borderId="17" xfId="0" applyNumberFormat="1" applyFont="1" applyFill="1" applyBorder="1" applyAlignment="1">
      <alignment horizontal="center"/>
    </xf>
    <xf numFmtId="2" fontId="0" fillId="2" borderId="0" xfId="0" applyNumberFormat="1" applyFill="1"/>
    <xf numFmtId="0" fontId="7" fillId="7" borderId="1" xfId="0" applyFont="1" applyFill="1" applyBorder="1"/>
    <xf numFmtId="4" fontId="7" fillId="7" borderId="3" xfId="0" applyNumberFormat="1" applyFont="1" applyFill="1" applyBorder="1" applyAlignment="1">
      <alignment horizontal="center"/>
    </xf>
    <xf numFmtId="2" fontId="3" fillId="5" borderId="3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Chine!$A$1</c:f>
          <c:strCache>
            <c:ptCount val="1"/>
            <c:pt idx="0">
              <c:v>BUDGET Chine</c:v>
            </c:pt>
          </c:strCache>
        </c:strRef>
      </c:tx>
      <c:layout/>
      <c:overlay val="0"/>
      <c:txPr>
        <a:bodyPr/>
        <a:lstStyle/>
        <a:p>
          <a:pPr>
            <a:defRPr b="1" baseline="0">
              <a:solidFill>
                <a:schemeClr val="bg2">
                  <a:lumMod val="25000"/>
                </a:schemeClr>
              </a:solidFill>
            </a:defRPr>
          </a:pPr>
          <a:endParaRPr lang="fr-FR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B5DEE7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5F2E3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D6D6AD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>
                <a:noFill/>
              </a:ln>
            </c:spPr>
          </c:dPt>
          <c:dLbls>
            <c:dLbl>
              <c:idx val="1"/>
              <c:layout>
                <c:manualLayout>
                  <c:x val="-2.3010700585503734E-2"/>
                  <c:y val="6.14379581862612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1309436320459945E-2"/>
                  <c:y val="-2.1228707443088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(Chine!$B$14,Chine!$B$16,Chine!$B$32,Chine!$B$40,Chine!$B$47)</c:f>
              <c:strCache>
                <c:ptCount val="5"/>
                <c:pt idx="0">
                  <c:v>Logement</c:v>
                </c:pt>
                <c:pt idx="1">
                  <c:v>Repas</c:v>
                </c:pt>
                <c:pt idx="2">
                  <c:v>Transports</c:v>
                </c:pt>
                <c:pt idx="3">
                  <c:v>Excursions</c:v>
                </c:pt>
                <c:pt idx="4">
                  <c:v>Autres</c:v>
                </c:pt>
              </c:strCache>
            </c:strRef>
          </c:cat>
          <c:val>
            <c:numRef>
              <c:f>(Chine!$D$14,Chine!$D$16,Chine!$D$32,Chine!$D$40,Chine!$D$47)</c:f>
              <c:numCache>
                <c:formatCode>0.0</c:formatCode>
                <c:ptCount val="5"/>
                <c:pt idx="0">
                  <c:v>35.421836228287837</c:v>
                </c:pt>
                <c:pt idx="1">
                  <c:v>55.366004962779151</c:v>
                </c:pt>
                <c:pt idx="2">
                  <c:v>96.029776674937949</c:v>
                </c:pt>
                <c:pt idx="3" formatCode="0.00">
                  <c:v>30.397022332506204</c:v>
                </c:pt>
                <c:pt idx="4" formatCode="#,##0.00">
                  <c:v>3.0397022332506203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5F2E3"/>
    </a:solidFill>
    <a:ln w="3175">
      <a:solidFill>
        <a:schemeClr val="bg2">
          <a:lumMod val="50000"/>
        </a:schemeClr>
      </a:solidFill>
      <a:prstDash val="solid"/>
    </a:ln>
    <a:effectLst>
      <a:softEdge rad="12700"/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942975</xdr:colOff>
      <xdr:row>7</xdr:row>
      <xdr:rowOff>142875</xdr:rowOff>
    </xdr:from>
    <xdr:to>
      <xdr:col>11</xdr:col>
      <xdr:colOff>381000</xdr:colOff>
      <xdr:row>30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/>
  </sheetViews>
  <sheetFormatPr baseColWidth="10" defaultRowHeight="12.75" x14ac:dyDescent="0.2"/>
  <cols>
    <col min="1" max="1" width="22" style="2" customWidth="1"/>
    <col min="2" max="2" width="31.5703125" style="2" customWidth="1"/>
    <col min="3" max="3" width="16.85546875" style="2" bestFit="1" customWidth="1"/>
    <col min="4" max="4" width="15.140625" style="4" customWidth="1"/>
    <col min="5" max="5" width="14.42578125" style="2" customWidth="1"/>
    <col min="6" max="16384" width="11.42578125" style="2"/>
  </cols>
  <sheetData>
    <row r="1" spans="1:5" x14ac:dyDescent="0.2">
      <c r="A1" s="1" t="str">
        <f>"BUDGET "&amp;B3</f>
        <v>BUDGET Chine</v>
      </c>
      <c r="C1" s="59"/>
      <c r="D1" s="60"/>
      <c r="E1" s="59"/>
    </row>
    <row r="3" spans="1:5" x14ac:dyDescent="0.2">
      <c r="A3" s="1" t="s">
        <v>0</v>
      </c>
      <c r="B3" s="3" t="s">
        <v>1</v>
      </c>
    </row>
    <row r="4" spans="1:5" x14ac:dyDescent="0.2">
      <c r="A4" s="1" t="s">
        <v>2</v>
      </c>
      <c r="B4" s="3">
        <v>9</v>
      </c>
      <c r="C4" s="5" t="s">
        <v>60</v>
      </c>
    </row>
    <row r="5" spans="1:5" x14ac:dyDescent="0.2">
      <c r="A5" s="1" t="s">
        <v>3</v>
      </c>
      <c r="B5" s="6" t="s">
        <v>4</v>
      </c>
    </row>
    <row r="6" spans="1:5" x14ac:dyDescent="0.2">
      <c r="A6" s="1" t="s">
        <v>5</v>
      </c>
      <c r="B6" s="3">
        <v>8.06</v>
      </c>
    </row>
    <row r="7" spans="1:5" x14ac:dyDescent="0.2">
      <c r="A7" s="1"/>
      <c r="B7" s="3"/>
    </row>
    <row r="8" spans="1:5" ht="13.5" thickBot="1" x14ac:dyDescent="0.25"/>
    <row r="9" spans="1:5" ht="14.25" thickTop="1" thickBot="1" x14ac:dyDescent="0.25">
      <c r="A9" s="7" t="s">
        <v>6</v>
      </c>
      <c r="B9" s="8" t="s">
        <v>7</v>
      </c>
      <c r="C9" s="8" t="s">
        <v>8</v>
      </c>
      <c r="D9" s="9" t="s">
        <v>9</v>
      </c>
    </row>
    <row r="10" spans="1:5" ht="13.5" thickTop="1" x14ac:dyDescent="0.2">
      <c r="A10" s="10" t="s">
        <v>10</v>
      </c>
      <c r="B10" s="11" t="s">
        <v>11</v>
      </c>
      <c r="C10" s="12">
        <v>50</v>
      </c>
      <c r="D10" s="13">
        <f>C10/$B$6</f>
        <v>6.2034739454094288</v>
      </c>
    </row>
    <row r="11" spans="1:5" x14ac:dyDescent="0.2">
      <c r="A11" s="14" t="s">
        <v>10</v>
      </c>
      <c r="B11" s="15" t="s">
        <v>12</v>
      </c>
      <c r="C11" s="16">
        <v>129.5</v>
      </c>
      <c r="D11" s="17">
        <f>C11/$B$6</f>
        <v>16.066997518610421</v>
      </c>
    </row>
    <row r="12" spans="1:5" x14ac:dyDescent="0.2">
      <c r="A12" s="14" t="s">
        <v>13</v>
      </c>
      <c r="B12" s="15" t="s">
        <v>14</v>
      </c>
      <c r="C12" s="16">
        <v>60</v>
      </c>
      <c r="D12" s="17">
        <f>C12/$B$6</f>
        <v>7.4441687344913143</v>
      </c>
    </row>
    <row r="13" spans="1:5" ht="13.5" thickBot="1" x14ac:dyDescent="0.25">
      <c r="A13" s="18" t="s">
        <v>10</v>
      </c>
      <c r="B13" s="19" t="s">
        <v>11</v>
      </c>
      <c r="C13" s="20">
        <v>46</v>
      </c>
      <c r="D13" s="21">
        <f>C13/$B$6</f>
        <v>5.7071960297766742</v>
      </c>
    </row>
    <row r="14" spans="1:5" ht="14.25" thickTop="1" thickBot="1" x14ac:dyDescent="0.25">
      <c r="A14" s="22"/>
      <c r="B14" s="23" t="s">
        <v>15</v>
      </c>
      <c r="C14" s="24" t="s">
        <v>16</v>
      </c>
      <c r="D14" s="25">
        <f>SUM(D10:D13)</f>
        <v>35.421836228287837</v>
      </c>
    </row>
    <row r="15" spans="1:5" ht="14.25" thickTop="1" thickBot="1" x14ac:dyDescent="0.25">
      <c r="B15" s="4"/>
    </row>
    <row r="16" spans="1:5" ht="14.25" thickTop="1" thickBot="1" x14ac:dyDescent="0.25">
      <c r="B16" s="26" t="s">
        <v>17</v>
      </c>
      <c r="C16" s="27" t="s">
        <v>18</v>
      </c>
      <c r="D16" s="28">
        <f>((2+53+77+33+4+3+24+57.5+6+70+40+62+42+76+42+211+41+5+14+30)/2)/$B$6</f>
        <v>55.366004962779151</v>
      </c>
    </row>
    <row r="17" spans="1:4" ht="14.25" thickTop="1" thickBot="1" x14ac:dyDescent="0.25">
      <c r="B17" s="4"/>
    </row>
    <row r="18" spans="1:4" ht="14.25" thickTop="1" thickBot="1" x14ac:dyDescent="0.25">
      <c r="A18" s="7" t="s">
        <v>19</v>
      </c>
      <c r="B18" s="8" t="s">
        <v>20</v>
      </c>
      <c r="C18" s="8" t="s">
        <v>8</v>
      </c>
      <c r="D18" s="9" t="s">
        <v>9</v>
      </c>
    </row>
    <row r="19" spans="1:4" ht="13.5" thickTop="1" x14ac:dyDescent="0.2">
      <c r="A19" s="10" t="s">
        <v>21</v>
      </c>
      <c r="B19" s="11" t="s">
        <v>22</v>
      </c>
      <c r="C19" s="12">
        <v>16</v>
      </c>
      <c r="D19" s="13">
        <f t="shared" ref="D19:D28" si="0">C19/$B$6</f>
        <v>1.9851116625310172</v>
      </c>
    </row>
    <row r="20" spans="1:4" x14ac:dyDescent="0.2">
      <c r="A20" s="14" t="s">
        <v>23</v>
      </c>
      <c r="B20" s="15" t="s">
        <v>24</v>
      </c>
      <c r="C20" s="16">
        <v>12</v>
      </c>
      <c r="D20" s="17">
        <f t="shared" si="0"/>
        <v>1.4888337468982629</v>
      </c>
    </row>
    <row r="21" spans="1:4" x14ac:dyDescent="0.2">
      <c r="A21" s="14" t="s">
        <v>25</v>
      </c>
      <c r="B21" s="15" t="s">
        <v>26</v>
      </c>
      <c r="C21" s="16">
        <v>5</v>
      </c>
      <c r="D21" s="17">
        <f t="shared" si="0"/>
        <v>0.6203473945409429</v>
      </c>
    </row>
    <row r="22" spans="1:4" x14ac:dyDescent="0.2">
      <c r="A22" s="14" t="s">
        <v>21</v>
      </c>
      <c r="B22" s="15" t="s">
        <v>27</v>
      </c>
      <c r="C22" s="16">
        <v>180</v>
      </c>
      <c r="D22" s="17">
        <f t="shared" si="0"/>
        <v>22.332506203473944</v>
      </c>
    </row>
    <row r="23" spans="1:4" x14ac:dyDescent="0.2">
      <c r="A23" s="14" t="s">
        <v>28</v>
      </c>
      <c r="B23" s="15" t="s">
        <v>29</v>
      </c>
      <c r="C23" s="16">
        <v>65</v>
      </c>
      <c r="D23" s="17">
        <f t="shared" si="0"/>
        <v>8.064516129032258</v>
      </c>
    </row>
    <row r="24" spans="1:4" x14ac:dyDescent="0.2">
      <c r="A24" s="14" t="s">
        <v>21</v>
      </c>
      <c r="B24" s="15" t="s">
        <v>30</v>
      </c>
      <c r="C24" s="16">
        <v>220</v>
      </c>
      <c r="D24" s="17">
        <f t="shared" si="0"/>
        <v>27.295285359801486</v>
      </c>
    </row>
    <row r="25" spans="1:4" x14ac:dyDescent="0.2">
      <c r="A25" s="14" t="s">
        <v>23</v>
      </c>
      <c r="B25" s="15" t="s">
        <v>31</v>
      </c>
      <c r="C25" s="16">
        <v>4</v>
      </c>
      <c r="D25" s="17">
        <f t="shared" si="0"/>
        <v>0.49627791563275431</v>
      </c>
    </row>
    <row r="26" spans="1:4" x14ac:dyDescent="0.2">
      <c r="A26" s="14" t="s">
        <v>23</v>
      </c>
      <c r="B26" s="15" t="s">
        <v>32</v>
      </c>
      <c r="C26" s="16">
        <v>22</v>
      </c>
      <c r="D26" s="17">
        <f t="shared" si="0"/>
        <v>2.7295285359801489</v>
      </c>
    </row>
    <row r="27" spans="1:4" x14ac:dyDescent="0.2">
      <c r="A27" s="14" t="s">
        <v>33</v>
      </c>
      <c r="B27" s="15" t="s">
        <v>34</v>
      </c>
      <c r="C27" s="16">
        <v>225</v>
      </c>
      <c r="D27" s="17">
        <f t="shared" si="0"/>
        <v>27.915632754342429</v>
      </c>
    </row>
    <row r="28" spans="1:4" x14ac:dyDescent="0.2">
      <c r="A28" s="14" t="s">
        <v>23</v>
      </c>
      <c r="B28" s="15" t="s">
        <v>35</v>
      </c>
      <c r="C28" s="16">
        <v>25</v>
      </c>
      <c r="D28" s="17">
        <f t="shared" si="0"/>
        <v>3.1017369727047144</v>
      </c>
    </row>
    <row r="29" spans="1:4" x14ac:dyDescent="0.2">
      <c r="A29" s="14"/>
      <c r="B29" s="15"/>
      <c r="C29" s="16"/>
      <c r="D29" s="17"/>
    </row>
    <row r="30" spans="1:4" x14ac:dyDescent="0.2">
      <c r="A30" s="14"/>
      <c r="B30" s="15"/>
      <c r="C30" s="16"/>
      <c r="D30" s="17"/>
    </row>
    <row r="31" spans="1:4" ht="13.5" thickBot="1" x14ac:dyDescent="0.25">
      <c r="A31" s="18"/>
      <c r="B31" s="19"/>
      <c r="C31" s="20"/>
      <c r="D31" s="29"/>
    </row>
    <row r="32" spans="1:4" ht="14.25" thickTop="1" thickBot="1" x14ac:dyDescent="0.25">
      <c r="A32" s="22"/>
      <c r="B32" s="23" t="s">
        <v>36</v>
      </c>
      <c r="C32" s="30" t="s">
        <v>37</v>
      </c>
      <c r="D32" s="31">
        <f>SUM(D19:D31)</f>
        <v>96.029776674937949</v>
      </c>
    </row>
    <row r="33" spans="1:10" ht="14.25" thickTop="1" thickBot="1" x14ac:dyDescent="0.25">
      <c r="B33" s="4"/>
    </row>
    <row r="34" spans="1:10" ht="14.25" thickTop="1" thickBot="1" x14ac:dyDescent="0.25">
      <c r="A34" s="7" t="s">
        <v>6</v>
      </c>
      <c r="B34" s="8" t="s">
        <v>38</v>
      </c>
      <c r="C34" s="8" t="s">
        <v>8</v>
      </c>
      <c r="D34" s="9" t="s">
        <v>9</v>
      </c>
    </row>
    <row r="35" spans="1:10" ht="14.25" thickTop="1" thickBot="1" x14ac:dyDescent="0.25">
      <c r="A35" s="10" t="s">
        <v>10</v>
      </c>
      <c r="B35" s="11" t="s">
        <v>39</v>
      </c>
      <c r="C35" s="12">
        <v>35</v>
      </c>
      <c r="D35" s="13">
        <f>C35/$B$6</f>
        <v>4.3424317617866004</v>
      </c>
      <c r="F35" s="32" t="s">
        <v>40</v>
      </c>
      <c r="G35" s="33"/>
      <c r="H35" s="34"/>
    </row>
    <row r="36" spans="1:10" ht="13.5" thickBot="1" x14ac:dyDescent="0.25">
      <c r="A36" s="14" t="s">
        <v>10</v>
      </c>
      <c r="B36" s="15" t="s">
        <v>41</v>
      </c>
      <c r="C36" s="16">
        <v>25</v>
      </c>
      <c r="D36" s="17">
        <f>C36/$B$6</f>
        <v>3.1017369727047144</v>
      </c>
      <c r="F36" s="35"/>
      <c r="G36" s="36" t="s">
        <v>42</v>
      </c>
      <c r="H36" s="37">
        <f>(D14+D16+D32+D40+D47)/$B$4</f>
        <v>24.472704714640191</v>
      </c>
    </row>
    <row r="37" spans="1:10" x14ac:dyDescent="0.2">
      <c r="A37" s="14" t="s">
        <v>10</v>
      </c>
      <c r="B37" s="15" t="s">
        <v>43</v>
      </c>
      <c r="C37" s="16">
        <v>60</v>
      </c>
      <c r="D37" s="17">
        <f>C37/$B$6</f>
        <v>7.4441687344913143</v>
      </c>
      <c r="F37" s="38"/>
      <c r="G37" s="39" t="s">
        <v>44</v>
      </c>
      <c r="H37" s="40">
        <f>D14/B4</f>
        <v>3.935759580920871</v>
      </c>
    </row>
    <row r="38" spans="1:10" x14ac:dyDescent="0.2">
      <c r="A38" s="14" t="s">
        <v>10</v>
      </c>
      <c r="B38" s="15" t="s">
        <v>45</v>
      </c>
      <c r="C38" s="16">
        <v>65</v>
      </c>
      <c r="D38" s="17">
        <f>C38/$B$6</f>
        <v>8.064516129032258</v>
      </c>
      <c r="F38" s="41"/>
      <c r="G38" s="42" t="s">
        <v>46</v>
      </c>
      <c r="H38" s="43">
        <f>D16/B4</f>
        <v>6.1517783291976835</v>
      </c>
    </row>
    <row r="39" spans="1:10" ht="13.5" thickBot="1" x14ac:dyDescent="0.25">
      <c r="A39" s="18" t="s">
        <v>10</v>
      </c>
      <c r="B39" s="19" t="s">
        <v>47</v>
      </c>
      <c r="C39" s="20">
        <v>60</v>
      </c>
      <c r="D39" s="21">
        <f>C39/$B$6</f>
        <v>7.4441687344913143</v>
      </c>
      <c r="F39" s="41"/>
      <c r="G39" s="42" t="s">
        <v>48</v>
      </c>
      <c r="H39" s="43">
        <f>+D32/B4</f>
        <v>10.669975186104217</v>
      </c>
    </row>
    <row r="40" spans="1:10" ht="14.25" thickTop="1" thickBot="1" x14ac:dyDescent="0.25">
      <c r="B40" s="26" t="s">
        <v>49</v>
      </c>
      <c r="C40" s="44" t="s">
        <v>50</v>
      </c>
      <c r="D40" s="45">
        <f>SUM(D35:D39)</f>
        <v>30.397022332506204</v>
      </c>
      <c r="F40" s="41"/>
      <c r="G40" s="46" t="s">
        <v>51</v>
      </c>
      <c r="H40" s="43">
        <f>+D40/B4</f>
        <v>3.3774469258340227</v>
      </c>
    </row>
    <row r="41" spans="1:10" ht="14.25" thickTop="1" thickBot="1" x14ac:dyDescent="0.25">
      <c r="F41" s="47"/>
      <c r="G41" s="48" t="s">
        <v>52</v>
      </c>
      <c r="H41" s="49">
        <f>+D47/B4</f>
        <v>0.33774469258340223</v>
      </c>
    </row>
    <row r="42" spans="1:10" ht="14.25" thickTop="1" thickBot="1" x14ac:dyDescent="0.25">
      <c r="A42" s="7" t="s">
        <v>52</v>
      </c>
      <c r="B42" s="8"/>
      <c r="C42" s="8" t="s">
        <v>8</v>
      </c>
      <c r="D42" s="9" t="s">
        <v>9</v>
      </c>
    </row>
    <row r="43" spans="1:10" ht="13.5" thickTop="1" x14ac:dyDescent="0.2">
      <c r="A43" s="10" t="s">
        <v>53</v>
      </c>
      <c r="B43" s="11"/>
      <c r="C43" s="12">
        <f>29/2</f>
        <v>14.5</v>
      </c>
      <c r="D43" s="13">
        <f>C43/$B$6</f>
        <v>1.7990074441687345</v>
      </c>
      <c r="F43" s="50"/>
      <c r="G43" s="51" t="s">
        <v>54</v>
      </c>
      <c r="H43" s="52">
        <f>H36*$B$4</f>
        <v>220.25434243176173</v>
      </c>
    </row>
    <row r="44" spans="1:10" ht="13.5" thickBot="1" x14ac:dyDescent="0.25">
      <c r="A44" s="14" t="s">
        <v>55</v>
      </c>
      <c r="B44" s="15"/>
      <c r="C44" s="16">
        <v>10</v>
      </c>
      <c r="D44" s="17">
        <f>C44/$B$6</f>
        <v>1.2406947890818858</v>
      </c>
      <c r="F44" s="41"/>
      <c r="G44" s="42" t="s">
        <v>56</v>
      </c>
      <c r="H44" s="43">
        <v>310</v>
      </c>
    </row>
    <row r="45" spans="1:10" ht="13.5" thickBot="1" x14ac:dyDescent="0.25">
      <c r="A45" s="14"/>
      <c r="B45" s="15"/>
      <c r="C45" s="16"/>
      <c r="D45" s="53"/>
      <c r="F45" s="35"/>
      <c r="G45" s="36" t="s">
        <v>42</v>
      </c>
      <c r="H45" s="54">
        <f>H43+H44</f>
        <v>530.25434243176176</v>
      </c>
      <c r="J45" s="55"/>
    </row>
    <row r="46" spans="1:10" ht="13.5" thickBot="1" x14ac:dyDescent="0.25">
      <c r="A46" s="18"/>
      <c r="B46" s="19"/>
      <c r="C46" s="20"/>
      <c r="D46" s="29"/>
    </row>
    <row r="47" spans="1:10" ht="14.25" thickTop="1" thickBot="1" x14ac:dyDescent="0.25">
      <c r="B47" s="26" t="s">
        <v>57</v>
      </c>
      <c r="C47" s="56" t="s">
        <v>58</v>
      </c>
      <c r="D47" s="57">
        <f>SUM(D43:D46)</f>
        <v>3.0397022332506203</v>
      </c>
      <c r="F47" s="32" t="s">
        <v>59</v>
      </c>
      <c r="G47" s="33"/>
      <c r="H47" s="34"/>
      <c r="J47" s="55"/>
    </row>
    <row r="48" spans="1:10" ht="14.25" thickTop="1" thickBot="1" x14ac:dyDescent="0.25">
      <c r="F48" s="35"/>
      <c r="G48" s="36" t="s">
        <v>42</v>
      </c>
      <c r="H48" s="54">
        <f>40*9+100</f>
        <v>460</v>
      </c>
    </row>
    <row r="49" spans="8:8" ht="13.5" thickBot="1" x14ac:dyDescent="0.25">
      <c r="H49" s="58">
        <f>H48-H45</f>
        <v>-70.254342431761756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et Kevin</dc:creator>
  <cp:lastModifiedBy>Elise et Kevin</cp:lastModifiedBy>
  <dcterms:created xsi:type="dcterms:W3CDTF">2012-10-26T03:56:23Z</dcterms:created>
  <dcterms:modified xsi:type="dcterms:W3CDTF">2012-10-26T05:43:19Z</dcterms:modified>
</cp:coreProperties>
</file>